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8.02.2019 - alocare plafon MARTIE 2019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<sst xmlns="http://schemas.openxmlformats.org/spreadsheetml/2006/main" count="72" uniqueCount="41">
  <si>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MEDICINA FIZICA SI REABILITARE        -  alocare plafon MARTIE 2019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</si>
  <si>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</si>
  <si>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</si>
  <si>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</si>
  <si>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</si>
  <si>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</si>
  <si>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</si>
  <si>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</si>
  <si>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</si>
  <si>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</si>
  <si>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</si>
  <si>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</si>
  <si>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</si>
  <si>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</si>
  <si>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</si>
  <si>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CONTRACT</t>
  </si>
  <si>
    <t>crt.</t>
  </si>
  <si>
    <t>SALA</t>
  </si>
  <si>
    <t xml:space="preserve">BAZINUL DE </t>
  </si>
  <si>
    <t>TEHNICE</t>
  </si>
  <si>
    <t>RESURSE</t>
  </si>
  <si>
    <t>UMANE</t>
  </si>
  <si>
    <t>MARTIE</t>
  </si>
  <si>
    <t>HIDROKINETO</t>
  </si>
  <si>
    <t>SC BIOTERAPIA PLUS SRL</t>
  </si>
  <si>
    <t>&gt;1</t>
  </si>
  <si>
    <t>SC TUTTI SAT SRL</t>
  </si>
  <si>
    <t>SC MEDLIV TERAPIA SRL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</si>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</sst>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</numFmts>
  <fonts count="1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8" fontId="3" fillId="0" borderId="12" xfId="15" applyNumberFormat="1" applyFont="1" applyFill="1" applyBorder="1" applyAlignment="1" applyProtection="1">
      <alignment/>
      <protection/>
    </xf>
    <xf numFmtId="169" fontId="3" fillId="0" borderId="13" xfId="15" applyNumberFormat="1" applyFont="1" applyFill="1" applyBorder="1" applyAlignment="1" applyProtection="1">
      <alignment horizontal="right"/>
      <protection/>
    </xf>
    <xf numFmtId="170" fontId="3" fillId="0" borderId="12" xfId="15" applyNumberFormat="1" applyFont="1" applyFill="1" applyBorder="1" applyAlignment="1" applyProtection="1">
      <alignment/>
      <protection/>
    </xf>
    <xf numFmtId="168" fontId="3" fillId="0" borderId="13" xfId="15" applyNumberFormat="1" applyFont="1" applyFill="1" applyBorder="1" applyAlignment="1" applyProtection="1">
      <alignment/>
      <protection/>
    </xf>
    <xf numFmtId="170" fontId="3" fillId="0" borderId="13" xfId="15" applyNumberFormat="1" applyFont="1" applyFill="1" applyBorder="1" applyAlignment="1" applyProtection="1">
      <alignment/>
      <protection/>
    </xf>
    <xf numFmtId="168" fontId="3" fillId="0" borderId="12" xfId="17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4" fillId="0" borderId="14" xfId="0" applyFont="1" applyBorder="1" applyAlignment="1">
      <alignment/>
    </xf>
    <xf numFmtId="164" fontId="4" fillId="0" borderId="0" xfId="0" applyFont="1" applyBorder="1" applyAlignment="1">
      <alignment/>
    </xf>
    <xf numFmtId="168" fontId="3" fillId="0" borderId="14" xfId="15" applyNumberFormat="1" applyFont="1" applyFill="1" applyBorder="1" applyAlignment="1" applyProtection="1">
      <alignment/>
      <protection/>
    </xf>
    <xf numFmtId="169" fontId="3" fillId="0" borderId="15" xfId="15" applyNumberFormat="1" applyFont="1" applyFill="1" applyBorder="1" applyAlignment="1" applyProtection="1">
      <alignment horizontal="right"/>
      <protection/>
    </xf>
    <xf numFmtId="170" fontId="3" fillId="0" borderId="14" xfId="15" applyNumberFormat="1" applyFont="1" applyFill="1" applyBorder="1" applyAlignment="1" applyProtection="1">
      <alignment/>
      <protection/>
    </xf>
    <xf numFmtId="168" fontId="3" fillId="0" borderId="16" xfId="15" applyNumberFormat="1" applyFont="1" applyFill="1" applyBorder="1" applyAlignment="1" applyProtection="1">
      <alignment/>
      <protection/>
    </xf>
    <xf numFmtId="170" fontId="3" fillId="0" borderId="15" xfId="15" applyNumberFormat="1" applyFont="1" applyFill="1" applyBorder="1" applyAlignment="1" applyProtection="1">
      <alignment/>
      <protection/>
    </xf>
    <xf numFmtId="170" fontId="3" fillId="0" borderId="17" xfId="15" applyNumberFormat="1" applyFont="1" applyFill="1" applyBorder="1" applyAlignment="1" applyProtection="1">
      <alignment/>
      <protection/>
    </xf>
    <xf numFmtId="168" fontId="3" fillId="0" borderId="17" xfId="15" applyNumberFormat="1" applyFont="1" applyFill="1" applyBorder="1" applyAlignment="1" applyProtection="1">
      <alignment/>
      <protection/>
    </xf>
    <xf numFmtId="168" fontId="3" fillId="0" borderId="17" xfId="17" applyNumberFormat="1" applyFont="1" applyFill="1" applyBorder="1" applyAlignment="1" applyProtection="1">
      <alignment/>
      <protection/>
    </xf>
    <xf numFmtId="168" fontId="3" fillId="0" borderId="15" xfId="15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5" xfId="0" applyFont="1" applyBorder="1" applyAlignment="1">
      <alignment/>
    </xf>
    <xf numFmtId="169" fontId="3" fillId="0" borderId="16" xfId="15" applyNumberFormat="1" applyFont="1" applyFill="1" applyBorder="1" applyAlignment="1" applyProtection="1">
      <alignment horizontal="right"/>
      <protection/>
    </xf>
    <xf numFmtId="170" fontId="3" fillId="0" borderId="16" xfId="15" applyNumberFormat="1" applyFont="1" applyFill="1" applyBorder="1" applyAlignment="1" applyProtection="1">
      <alignment/>
      <protection/>
    </xf>
    <xf numFmtId="168" fontId="3" fillId="0" borderId="14" xfId="17" applyNumberFormat="1" applyFont="1" applyFill="1" applyBorder="1" applyAlignment="1" applyProtection="1">
      <alignment/>
      <protection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8" fontId="3" fillId="0" borderId="18" xfId="15" applyNumberFormat="1" applyFont="1" applyFill="1" applyBorder="1" applyAlignment="1" applyProtection="1">
      <alignment/>
      <protection/>
    </xf>
    <xf numFmtId="169" fontId="3" fillId="0" borderId="19" xfId="15" applyNumberFormat="1" applyFont="1" applyFill="1" applyBorder="1" applyAlignment="1" applyProtection="1">
      <alignment horizontal="right"/>
      <protection/>
    </xf>
    <xf numFmtId="170" fontId="3" fillId="0" borderId="18" xfId="15" applyNumberFormat="1" applyFont="1" applyFill="1" applyBorder="1" applyAlignment="1" applyProtection="1">
      <alignment/>
      <protection/>
    </xf>
    <xf numFmtId="168" fontId="3" fillId="0" borderId="19" xfId="15" applyNumberFormat="1" applyFont="1" applyFill="1" applyBorder="1" applyAlignment="1" applyProtection="1">
      <alignment/>
      <protection/>
    </xf>
    <xf numFmtId="170" fontId="3" fillId="0" borderId="10" xfId="15" applyNumberFormat="1" applyFont="1" applyFill="1" applyBorder="1" applyAlignment="1" applyProtection="1">
      <alignment/>
      <protection/>
    </xf>
    <xf numFmtId="170" fontId="3" fillId="0" borderId="8" xfId="15" applyNumberFormat="1" applyFont="1" applyFill="1" applyBorder="1" applyAlignment="1" applyProtection="1">
      <alignment/>
      <protection/>
    </xf>
    <xf numFmtId="168" fontId="3" fillId="0" borderId="8" xfId="15" applyNumberFormat="1" applyFont="1" applyFill="1" applyBorder="1" applyAlignment="1" applyProtection="1">
      <alignment/>
      <protection/>
    </xf>
    <xf numFmtId="168" fontId="3" fillId="0" borderId="8" xfId="17" applyNumberFormat="1" applyFont="1" applyFill="1" applyBorder="1" applyAlignment="1" applyProtection="1">
      <alignment/>
      <protection/>
    </xf>
    <xf numFmtId="168" fontId="3" fillId="0" borderId="10" xfId="15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4" fontId="7" fillId="0" borderId="0" xfId="0" applyFont="1" applyAlignment="1">
      <alignment/>
    </xf>
    <xf numFmtId="168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29"/>
  <sheetViews>
    <sheetView tabSelected="1" workbookViewId="0" topLeftCell="A1">
      <selection activeCell="Q29" sqref="Q29"/>
    </sheetView>
  </sheetViews>
  <sheetFormatPr defaultColWidth="8.00390625" defaultRowHeight="12.75"/>
  <cols>
    <col min="1" max="1" width="6.140625" style="0" customWidth="1"/>
    <col min="2" max="2" width="25.00390625" style="0" customWidth="1"/>
    <col min="3" max="3" width="14.57421875" style="0" customWidth="1"/>
    <col min="4" max="4" width="12.28125" style="0" customWidth="1"/>
    <col min="5" max="5" width="12.7109375" style="0" customWidth="1"/>
    <col min="6" max="6" width="12.421875" style="0" customWidth="1"/>
    <col min="7" max="7" width="12.8515625" style="0" customWidth="1"/>
    <col min="8" max="8" width="12.421875" style="0" customWidth="1"/>
    <col min="9" max="9" width="12.7109375" style="0" customWidth="1"/>
    <col min="10" max="10" width="11.140625" style="0" customWidth="1"/>
    <col min="11" max="11" width="13.00390625" style="0" customWidth="1"/>
    <col min="12" max="12" width="12.421875" style="0" customWidth="1"/>
    <col min="13" max="13" width="13.28125" style="0" customWidth="1"/>
    <col min="14" max="14" width="15.00390625" style="0" customWidth="1"/>
    <col min="15" max="16" width="14.140625" style="0" customWidth="1"/>
    <col min="17" max="17" width="16.00390625" style="0" customWidth="1"/>
    <col min="18" max="16384" width="8.8515625" style="0" customWidth="1"/>
  </cols>
  <sheetData>
    <row r="5" spans="2:15" ht="26.25">
      <c r="B5" s="1" t="s">
        <v>0</v>
      </c>
      <c r="E5" s="1"/>
      <c r="F5" s="2"/>
      <c r="G5" s="2"/>
      <c r="H5" s="2"/>
      <c r="I5" s="2"/>
      <c r="O5" s="3"/>
    </row>
    <row r="6" spans="5:15" ht="26.25">
      <c r="E6" s="1"/>
      <c r="F6" s="2"/>
      <c r="G6" s="2"/>
      <c r="H6" s="2"/>
      <c r="I6" s="2"/>
      <c r="O6" s="3"/>
    </row>
    <row r="8" spans="1:17" s="11" customFormat="1" ht="14.25">
      <c r="A8" s="4"/>
      <c r="B8" s="4"/>
      <c r="C8" s="5" t="s">
        <v>1</v>
      </c>
      <c r="D8" s="6" t="s">
        <v>2</v>
      </c>
      <c r="E8" s="7" t="s">
        <v>3</v>
      </c>
      <c r="F8" s="7" t="s">
        <v>3</v>
      </c>
      <c r="G8" s="6" t="s">
        <v>3</v>
      </c>
      <c r="H8" s="8" t="s">
        <v>3</v>
      </c>
      <c r="I8" s="9" t="s">
        <v>4</v>
      </c>
      <c r="J8" s="7" t="s">
        <v>4</v>
      </c>
      <c r="K8" s="7" t="s">
        <v>4</v>
      </c>
      <c r="L8" s="8" t="s">
        <v>3</v>
      </c>
      <c r="M8" s="7" t="s">
        <v>4</v>
      </c>
      <c r="N8" s="6" t="s">
        <v>4</v>
      </c>
      <c r="O8" s="6" t="s">
        <v>4</v>
      </c>
      <c r="P8" s="10"/>
      <c r="Q8" s="7" t="s">
        <v>5</v>
      </c>
    </row>
    <row r="9" spans="1:17" s="11" customFormat="1" ht="14.25">
      <c r="A9" s="12" t="s">
        <v>6</v>
      </c>
      <c r="B9" s="13" t="s">
        <v>7</v>
      </c>
      <c r="C9" s="14" t="s">
        <v>8</v>
      </c>
      <c r="D9" s="15" t="s">
        <v>9</v>
      </c>
      <c r="E9" s="13" t="s">
        <v>10</v>
      </c>
      <c r="F9" s="13" t="s">
        <v>11</v>
      </c>
      <c r="G9" s="15" t="s">
        <v>11</v>
      </c>
      <c r="H9" s="16" t="s">
        <v>12</v>
      </c>
      <c r="I9" s="17" t="s">
        <v>13</v>
      </c>
      <c r="J9" s="13" t="s">
        <v>14</v>
      </c>
      <c r="K9" s="13" t="s">
        <v>14</v>
      </c>
      <c r="L9" s="18" t="s">
        <v>11</v>
      </c>
      <c r="M9" s="19" t="s">
        <v>13</v>
      </c>
      <c r="N9" s="15" t="s">
        <v>14</v>
      </c>
      <c r="O9" s="15" t="s">
        <v>14</v>
      </c>
      <c r="P9" s="20" t="s">
        <v>12</v>
      </c>
      <c r="Q9" s="13" t="s">
        <v>15</v>
      </c>
    </row>
    <row r="10" spans="1:17" s="11" customFormat="1" ht="14.25">
      <c r="A10" s="12" t="s">
        <v>16</v>
      </c>
      <c r="B10" s="13"/>
      <c r="C10" s="14"/>
      <c r="D10" s="15"/>
      <c r="E10" s="13" t="s">
        <v>14</v>
      </c>
      <c r="F10" s="13" t="s">
        <v>17</v>
      </c>
      <c r="G10" s="15" t="s">
        <v>18</v>
      </c>
      <c r="H10" s="16" t="s">
        <v>14</v>
      </c>
      <c r="I10" s="21"/>
      <c r="J10" s="13" t="s">
        <v>19</v>
      </c>
      <c r="K10" s="13" t="s">
        <v>19</v>
      </c>
      <c r="L10" s="18" t="s">
        <v>20</v>
      </c>
      <c r="M10" s="13"/>
      <c r="N10" s="15" t="s">
        <v>21</v>
      </c>
      <c r="O10" s="15" t="s">
        <v>21</v>
      </c>
      <c r="P10" s="20" t="s">
        <v>3</v>
      </c>
      <c r="Q10" s="22" t="s">
        <v>22</v>
      </c>
    </row>
    <row r="11" spans="1:17" s="11" customFormat="1" ht="14.25">
      <c r="A11" s="23"/>
      <c r="B11" s="24"/>
      <c r="C11" s="25"/>
      <c r="D11" s="26"/>
      <c r="E11" s="24" t="s">
        <v>19</v>
      </c>
      <c r="F11" s="24"/>
      <c r="G11" s="26" t="s">
        <v>23</v>
      </c>
      <c r="H11" s="27" t="s">
        <v>19</v>
      </c>
      <c r="I11" s="28"/>
      <c r="J11" s="23"/>
      <c r="K11" s="23"/>
      <c r="L11" s="29" t="s">
        <v>21</v>
      </c>
      <c r="M11" s="24"/>
      <c r="N11" s="26"/>
      <c r="O11" s="24"/>
      <c r="P11" s="28"/>
      <c r="Q11" s="30"/>
    </row>
    <row r="12" spans="1:17" s="39" customFormat="1" ht="14.25">
      <c r="A12" s="31">
        <v>1</v>
      </c>
      <c r="B12" s="32" t="s">
        <v>24</v>
      </c>
      <c r="C12" s="33">
        <v>575</v>
      </c>
      <c r="D12" s="34" t="s">
        <v>25</v>
      </c>
      <c r="E12" s="35">
        <f>C12</f>
        <v>575</v>
      </c>
      <c r="F12" s="36">
        <v>68.57</v>
      </c>
      <c r="G12" s="33">
        <v>0</v>
      </c>
      <c r="H12" s="37">
        <f aca="true" t="shared" si="0" ref="H12:H20">E12+F12+G12</f>
        <v>643.5699999999999</v>
      </c>
      <c r="I12" s="35">
        <v>49.3196</v>
      </c>
      <c r="J12" s="33">
        <f aca="true" t="shared" si="1" ref="J12:J20">H12*I12</f>
        <v>31740.614972</v>
      </c>
      <c r="K12" s="33">
        <v>31740.62</v>
      </c>
      <c r="L12" s="37">
        <v>317.68</v>
      </c>
      <c r="M12" s="35">
        <v>92.5416</v>
      </c>
      <c r="N12" s="33">
        <f aca="true" t="shared" si="2" ref="N12:N20">L12*M12</f>
        <v>29398.615488000003</v>
      </c>
      <c r="O12" s="38">
        <v>29398.62</v>
      </c>
      <c r="P12" s="36">
        <f aca="true" t="shared" si="3" ref="P12:P20">H12+L12</f>
        <v>961.25</v>
      </c>
      <c r="Q12" s="33">
        <f aca="true" t="shared" si="4" ref="Q12:Q20">K12+O12</f>
        <v>61139.24</v>
      </c>
    </row>
    <row r="13" spans="1:17" s="51" customFormat="1" ht="14.25">
      <c r="A13" s="40">
        <v>2</v>
      </c>
      <c r="B13" s="41" t="s">
        <v>26</v>
      </c>
      <c r="C13" s="42">
        <v>395</v>
      </c>
      <c r="D13" s="43">
        <v>0.9440000000000001</v>
      </c>
      <c r="E13" s="44">
        <f>C13*D13</f>
        <v>372.88000000000005</v>
      </c>
      <c r="F13" s="45">
        <v>68.57</v>
      </c>
      <c r="G13" s="42">
        <v>45.71</v>
      </c>
      <c r="H13" s="46">
        <f t="shared" si="0"/>
        <v>487.16</v>
      </c>
      <c r="I13" s="47">
        <v>49.3196</v>
      </c>
      <c r="J13" s="48">
        <f t="shared" si="1"/>
        <v>24026.536336</v>
      </c>
      <c r="K13" s="48">
        <v>24026.55</v>
      </c>
      <c r="L13" s="46">
        <v>268.75</v>
      </c>
      <c r="M13" s="47">
        <v>92.5416</v>
      </c>
      <c r="N13" s="48">
        <f t="shared" si="2"/>
        <v>24870.555</v>
      </c>
      <c r="O13" s="49">
        <v>24870.56</v>
      </c>
      <c r="P13" s="50">
        <f t="shared" si="3"/>
        <v>755.9100000000001</v>
      </c>
      <c r="Q13" s="48">
        <f t="shared" si="4"/>
        <v>48897.11</v>
      </c>
    </row>
    <row r="14" spans="1:17" s="51" customFormat="1" ht="14.25">
      <c r="A14" s="40">
        <v>3</v>
      </c>
      <c r="B14" s="52" t="s">
        <v>27</v>
      </c>
      <c r="C14" s="48">
        <v>515</v>
      </c>
      <c r="D14" s="43" t="s">
        <v>25</v>
      </c>
      <c r="E14" s="44">
        <f aca="true" t="shared" si="5" ref="E14:E15">C14</f>
        <v>515</v>
      </c>
      <c r="F14" s="50">
        <v>68.57</v>
      </c>
      <c r="G14" s="48">
        <v>0</v>
      </c>
      <c r="H14" s="46">
        <f t="shared" si="0"/>
        <v>583.5699999999999</v>
      </c>
      <c r="I14" s="47">
        <v>49.3196</v>
      </c>
      <c r="J14" s="48">
        <f t="shared" si="1"/>
        <v>28781.438971999996</v>
      </c>
      <c r="K14" s="48">
        <v>28781.45</v>
      </c>
      <c r="L14" s="46">
        <v>323.97</v>
      </c>
      <c r="M14" s="47">
        <v>92.5416</v>
      </c>
      <c r="N14" s="48">
        <f t="shared" si="2"/>
        <v>29980.702152</v>
      </c>
      <c r="O14" s="49">
        <v>29980.7</v>
      </c>
      <c r="P14" s="50">
        <f t="shared" si="3"/>
        <v>907.54</v>
      </c>
      <c r="Q14" s="48">
        <f t="shared" si="4"/>
        <v>58762.15</v>
      </c>
    </row>
    <row r="15" spans="1:17" s="51" customFormat="1" ht="14.25">
      <c r="A15" s="53">
        <v>4</v>
      </c>
      <c r="B15" s="54" t="s">
        <v>28</v>
      </c>
      <c r="C15" s="48">
        <v>200.24</v>
      </c>
      <c r="D15" s="43" t="s">
        <v>25</v>
      </c>
      <c r="E15" s="47">
        <f t="shared" si="5"/>
        <v>200.24</v>
      </c>
      <c r="F15" s="50">
        <v>60</v>
      </c>
      <c r="G15" s="48">
        <v>0</v>
      </c>
      <c r="H15" s="46">
        <f t="shared" si="0"/>
        <v>260.24</v>
      </c>
      <c r="I15" s="47">
        <v>49.3196</v>
      </c>
      <c r="J15" s="48">
        <f t="shared" si="1"/>
        <v>12834.932704</v>
      </c>
      <c r="K15" s="48">
        <v>12834.94</v>
      </c>
      <c r="L15" s="46">
        <v>157.33</v>
      </c>
      <c r="M15" s="47">
        <v>92.5416</v>
      </c>
      <c r="N15" s="48">
        <f t="shared" si="2"/>
        <v>14559.569928</v>
      </c>
      <c r="O15" s="49">
        <v>14559.57</v>
      </c>
      <c r="P15" s="50">
        <f t="shared" si="3"/>
        <v>417.57000000000005</v>
      </c>
      <c r="Q15" s="48">
        <f t="shared" si="4"/>
        <v>27394.510000000002</v>
      </c>
    </row>
    <row r="16" spans="1:17" s="39" customFormat="1" ht="14.25">
      <c r="A16" s="40">
        <v>5</v>
      </c>
      <c r="B16" s="52" t="s">
        <v>29</v>
      </c>
      <c r="C16" s="42">
        <v>182.12</v>
      </c>
      <c r="D16" s="55">
        <v>0.8334</v>
      </c>
      <c r="E16" s="44">
        <f aca="true" t="shared" si="6" ref="E16:E17">C16*D16</f>
        <v>151.778808</v>
      </c>
      <c r="F16" s="45">
        <v>60</v>
      </c>
      <c r="G16" s="42">
        <v>0</v>
      </c>
      <c r="H16" s="46">
        <f t="shared" si="0"/>
        <v>211.778808</v>
      </c>
      <c r="I16" s="47">
        <v>49.3196</v>
      </c>
      <c r="J16" s="48">
        <f t="shared" si="1"/>
        <v>10444.8460990368</v>
      </c>
      <c r="K16" s="48">
        <v>10444.86</v>
      </c>
      <c r="L16" s="46">
        <v>87</v>
      </c>
      <c r="M16" s="47">
        <v>92.5416</v>
      </c>
      <c r="N16" s="48">
        <f t="shared" si="2"/>
        <v>8051.1192</v>
      </c>
      <c r="O16" s="49">
        <v>8051.12</v>
      </c>
      <c r="P16" s="50">
        <f t="shared" si="3"/>
        <v>298.778808</v>
      </c>
      <c r="Q16" s="48">
        <f t="shared" si="4"/>
        <v>18495.98</v>
      </c>
    </row>
    <row r="17" spans="1:17" s="39" customFormat="1" ht="14.25">
      <c r="A17" s="40">
        <v>6</v>
      </c>
      <c r="B17" s="52" t="s">
        <v>30</v>
      </c>
      <c r="C17" s="42">
        <v>203.6</v>
      </c>
      <c r="D17" s="55">
        <v>0.9639</v>
      </c>
      <c r="E17" s="44">
        <f t="shared" si="6"/>
        <v>196.25003999999998</v>
      </c>
      <c r="F17" s="45">
        <v>40</v>
      </c>
      <c r="G17" s="42">
        <v>0</v>
      </c>
      <c r="H17" s="46">
        <f t="shared" si="0"/>
        <v>236.25003999999998</v>
      </c>
      <c r="I17" s="47">
        <v>49.3196</v>
      </c>
      <c r="J17" s="48">
        <f t="shared" si="1"/>
        <v>11651.757472784</v>
      </c>
      <c r="K17" s="48">
        <v>11651.77</v>
      </c>
      <c r="L17" s="46">
        <v>114.86</v>
      </c>
      <c r="M17" s="47">
        <v>92.5416</v>
      </c>
      <c r="N17" s="48">
        <f t="shared" si="2"/>
        <v>10629.328176</v>
      </c>
      <c r="O17" s="49">
        <v>10629.33</v>
      </c>
      <c r="P17" s="50">
        <f t="shared" si="3"/>
        <v>351.11003999999997</v>
      </c>
      <c r="Q17" s="48">
        <f t="shared" si="4"/>
        <v>22281.1</v>
      </c>
    </row>
    <row r="18" spans="1:17" s="39" customFormat="1" ht="14.25">
      <c r="A18" s="40">
        <v>7</v>
      </c>
      <c r="B18" s="52" t="s">
        <v>31</v>
      </c>
      <c r="C18" s="42">
        <v>60</v>
      </c>
      <c r="D18" s="55" t="s">
        <v>25</v>
      </c>
      <c r="E18" s="44">
        <f>C18</f>
        <v>60</v>
      </c>
      <c r="F18" s="45">
        <v>34.28</v>
      </c>
      <c r="G18" s="42">
        <v>0</v>
      </c>
      <c r="H18" s="46">
        <f t="shared" si="0"/>
        <v>94.28</v>
      </c>
      <c r="I18" s="47">
        <v>49.3196</v>
      </c>
      <c r="J18" s="48">
        <f t="shared" si="1"/>
        <v>4649.851888</v>
      </c>
      <c r="K18" s="48">
        <v>4649.86</v>
      </c>
      <c r="L18" s="46">
        <v>84.67</v>
      </c>
      <c r="M18" s="47">
        <v>92.5416</v>
      </c>
      <c r="N18" s="48">
        <f t="shared" si="2"/>
        <v>7835.4972720000005</v>
      </c>
      <c r="O18" s="49">
        <v>7835.5</v>
      </c>
      <c r="P18" s="50">
        <f t="shared" si="3"/>
        <v>178.95</v>
      </c>
      <c r="Q18" s="48">
        <f t="shared" si="4"/>
        <v>12485.36</v>
      </c>
    </row>
    <row r="19" spans="1:17" s="39" customFormat="1" ht="14.25">
      <c r="A19" s="40">
        <v>8</v>
      </c>
      <c r="B19" s="52" t="s">
        <v>32</v>
      </c>
      <c r="C19" s="42">
        <v>84.1</v>
      </c>
      <c r="D19" s="55">
        <v>0.5641</v>
      </c>
      <c r="E19" s="44">
        <f aca="true" t="shared" si="7" ref="E19:E20">C19*D19</f>
        <v>47.44081</v>
      </c>
      <c r="F19" s="45">
        <v>60</v>
      </c>
      <c r="G19" s="42">
        <v>0</v>
      </c>
      <c r="H19" s="56">
        <f t="shared" si="0"/>
        <v>107.44081</v>
      </c>
      <c r="I19" s="47">
        <v>49.3196</v>
      </c>
      <c r="J19" s="48">
        <f t="shared" si="1"/>
        <v>5298.937772876</v>
      </c>
      <c r="K19" s="48">
        <v>5298.95</v>
      </c>
      <c r="L19" s="56">
        <v>55</v>
      </c>
      <c r="M19" s="47">
        <v>92.5416</v>
      </c>
      <c r="N19" s="48">
        <f t="shared" si="2"/>
        <v>5089.7880000000005</v>
      </c>
      <c r="O19" s="57">
        <v>5089.8</v>
      </c>
      <c r="P19" s="45">
        <f t="shared" si="3"/>
        <v>162.44081</v>
      </c>
      <c r="Q19" s="48">
        <f t="shared" si="4"/>
        <v>10388.75</v>
      </c>
    </row>
    <row r="20" spans="1:17" s="39" customFormat="1" ht="14.25">
      <c r="A20" s="58">
        <v>9</v>
      </c>
      <c r="B20" s="59" t="s">
        <v>33</v>
      </c>
      <c r="C20" s="60">
        <v>92.8</v>
      </c>
      <c r="D20" s="61">
        <v>0.6154</v>
      </c>
      <c r="E20" s="62">
        <f t="shared" si="7"/>
        <v>57.10911999999999</v>
      </c>
      <c r="F20" s="63">
        <v>45.71</v>
      </c>
      <c r="G20" s="60">
        <v>0</v>
      </c>
      <c r="H20" s="64">
        <f t="shared" si="0"/>
        <v>102.81912</v>
      </c>
      <c r="I20" s="65">
        <v>49.3196</v>
      </c>
      <c r="J20" s="66">
        <f t="shared" si="1"/>
        <v>5070.997870752</v>
      </c>
      <c r="K20" s="66">
        <v>5071</v>
      </c>
      <c r="L20" s="64">
        <v>44.14</v>
      </c>
      <c r="M20" s="65">
        <v>92.5416</v>
      </c>
      <c r="N20" s="66">
        <f t="shared" si="2"/>
        <v>4084.786224</v>
      </c>
      <c r="O20" s="67">
        <v>4084.8</v>
      </c>
      <c r="P20" s="68">
        <f t="shared" si="3"/>
        <v>146.95911999999998</v>
      </c>
      <c r="Q20" s="66">
        <f t="shared" si="4"/>
        <v>9155.8</v>
      </c>
    </row>
    <row r="21" spans="2:17" ht="15.75">
      <c r="B21" s="69" t="s">
        <v>12</v>
      </c>
      <c r="C21" s="70"/>
      <c r="E21" s="71"/>
      <c r="F21" s="71"/>
      <c r="G21" s="71"/>
      <c r="H21" s="72">
        <f>SUM(H12:H20)</f>
        <v>2727.108778</v>
      </c>
      <c r="I21" s="71"/>
      <c r="J21" s="71"/>
      <c r="K21" s="73">
        <f>SUM(K12:K20)</f>
        <v>134500</v>
      </c>
      <c r="L21" s="72">
        <f>SUM(L12:L20)</f>
        <v>1453.4000000000003</v>
      </c>
      <c r="M21" s="71"/>
      <c r="N21" s="71"/>
      <c r="O21" s="74">
        <f>SUM(O12:O20)</f>
        <v>134500</v>
      </c>
      <c r="P21" s="74">
        <f>SUM(P12:P20)</f>
        <v>4180.508777999999</v>
      </c>
      <c r="Q21" s="74">
        <f>SUM(Q12:Q20)</f>
        <v>269000</v>
      </c>
    </row>
    <row r="23" spans="2:3" ht="15.75">
      <c r="B23" s="75" t="s">
        <v>34</v>
      </c>
      <c r="C23" s="76"/>
    </row>
    <row r="24" spans="2:15" ht="15.75">
      <c r="B24" s="75" t="s">
        <v>35</v>
      </c>
      <c r="C24" s="77">
        <v>134500</v>
      </c>
      <c r="D24" s="78" t="s">
        <v>36</v>
      </c>
      <c r="H24" s="71"/>
      <c r="O24" s="79"/>
    </row>
    <row r="25" spans="2:13" ht="15.75">
      <c r="B25" s="75"/>
      <c r="C25" s="77"/>
      <c r="H25" s="71"/>
      <c r="M25" s="71"/>
    </row>
    <row r="26" spans="2:16" ht="16.5">
      <c r="B26" s="75" t="s">
        <v>34</v>
      </c>
      <c r="C26" s="77"/>
      <c r="H26" s="71"/>
      <c r="M26" s="71"/>
      <c r="P26" s="80" t="s">
        <v>37</v>
      </c>
    </row>
    <row r="27" spans="2:16" ht="16.5">
      <c r="B27" s="75" t="s">
        <v>38</v>
      </c>
      <c r="C27" s="77">
        <v>134500</v>
      </c>
      <c r="D27" s="78" t="s">
        <v>36</v>
      </c>
      <c r="H27" s="71"/>
      <c r="J27" s="81"/>
      <c r="K27" s="81"/>
      <c r="M27" s="71"/>
      <c r="P27" s="80" t="s">
        <v>39</v>
      </c>
    </row>
    <row r="28" spans="2:13" ht="15.75">
      <c r="B28" s="70"/>
      <c r="C28" s="82"/>
      <c r="H28" s="71"/>
      <c r="M28" s="71"/>
    </row>
    <row r="29" spans="2:13" ht="16.5">
      <c r="B29" s="75" t="s">
        <v>40</v>
      </c>
      <c r="C29" s="83">
        <f>C24+C27</f>
        <v>269000</v>
      </c>
      <c r="D29" s="75" t="s">
        <v>36</v>
      </c>
      <c r="H29" s="71"/>
      <c r="M29" s="7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5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/>
  <cp:lastPrinted>2019-02-28T12:37:36Z</cp:lastPrinted>
  <dcterms:created xsi:type="dcterms:W3CDTF">2011-06-21T21:29:07Z</dcterms:created>
  <dcterms:modified xsi:type="dcterms:W3CDTF">2019-03-11T06:29:13Z</dcterms:modified>
  <cp:category/>
  <cp:version/>
  <cp:contentType/>
  <cp:contentStatus/>
  <cp:revision>34</cp:revision>
</cp:coreProperties>
</file>